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ODDĚLENÍ TISKOVÉ A VNĚJŠÍCH VZTAHŮ\2025\Tiskové zprávy\Filip\srpen\povodně\"/>
    </mc:Choice>
  </mc:AlternateContent>
  <xr:revisionPtr revIDLastSave="0" documentId="13_ncr:1_{F66723CE-C406-47FC-B163-98DFAF4AA20F}" xr6:coauthVersionLast="47" xr6:coauthVersionMax="47" xr10:uidLastSave="{00000000-0000-0000-0000-000000000000}"/>
  <bookViews>
    <workbookView xWindow="-110" yWindow="-110" windowWidth="19420" windowHeight="10420" xr2:uid="{B512A42D-EE41-4A51-A52F-505A07BA65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F26" i="1"/>
  <c r="F28" i="1" s="1"/>
  <c r="E26" i="1"/>
  <c r="E28" i="1" s="1"/>
  <c r="D26" i="1"/>
  <c r="D28" i="1" s="1"/>
  <c r="H13" i="1"/>
  <c r="G13" i="1"/>
  <c r="F13" i="1"/>
  <c r="E13" i="1"/>
  <c r="D13" i="1"/>
  <c r="C10" i="1"/>
  <c r="C13" i="1" s="1"/>
</calcChain>
</file>

<file path=xl/sharedStrings.xml><?xml version="1.0" encoding="utf-8"?>
<sst xmlns="http://schemas.openxmlformats.org/spreadsheetml/2006/main" count="50" uniqueCount="36">
  <si>
    <t>Název projektu</t>
  </si>
  <si>
    <t>NÁKLADY AKCE</t>
  </si>
  <si>
    <t>PODÍL MMR</t>
  </si>
  <si>
    <t>PODÍL LK</t>
  </si>
  <si>
    <t>m silnic</t>
  </si>
  <si>
    <t>počet mostů</t>
  </si>
  <si>
    <t>délka opěrných zdí</t>
  </si>
  <si>
    <t>III/03513 a III/03515 Heřmanice</t>
  </si>
  <si>
    <t>II/290 Bílý Potok - opěrná zeď</t>
  </si>
  <si>
    <t>CELKEM</t>
  </si>
  <si>
    <t>I. Kolo REALIZACE - 2010</t>
  </si>
  <si>
    <t>FSEU - LK I. Kolo</t>
  </si>
  <si>
    <t>úhrada z FS</t>
  </si>
  <si>
    <t>V rámci I. kola finanční kompenzace z Fondu solidarity bylo 100% podpořeno 13 projektů na prvotní odstranění škod po povodních a zajištění základní  dopravní obslužnosti v postižených lokalitách.</t>
  </si>
  <si>
    <t>CELKEM  13 projektů</t>
  </si>
  <si>
    <t>II.kolo REALIZACE 2011/2012</t>
  </si>
  <si>
    <t>V rámci II. kola finanční kompenzace z Fondu solidarity bylo 100% podpořeno 9 projektů na komplexní rekonstrukci mostů a opěrných zdí poškozených povodní.</t>
  </si>
  <si>
    <t>FSEU LK  II. kolo</t>
  </si>
  <si>
    <t xml:space="preserve">CELKEM 9 projektů </t>
  </si>
  <si>
    <t>CÍL 3 - ČESKÁ REPUBLIKA - SASKO REALIZACE  2011/2013</t>
  </si>
  <si>
    <t>CRR- SAB /Saská národní banka - 85%</t>
  </si>
  <si>
    <t>PODÍL LK -10%</t>
  </si>
  <si>
    <t>délka v m</t>
  </si>
  <si>
    <t>příspěvek ze státního rozpoču (MMR) 5%</t>
  </si>
  <si>
    <t>MMR LINIOVÉ STAVBY -REALIZACE 2012/2014</t>
  </si>
  <si>
    <t>FOND SOLIDARITY EU - REALIZACE 2010-2012</t>
  </si>
  <si>
    <t xml:space="preserve">II/290 Frýdlant - Bílý Potok </t>
  </si>
  <si>
    <t xml:space="preserve">Silnice II/592 Chrastava </t>
  </si>
  <si>
    <r>
      <rPr>
        <b/>
        <sz val="9"/>
        <color theme="1"/>
        <rFont val="Aptos Narrow"/>
        <family val="2"/>
        <charset val="238"/>
        <scheme val="minor"/>
      </rPr>
      <t>POZN.</t>
    </r>
    <r>
      <rPr>
        <sz val="9"/>
        <color theme="1"/>
        <rFont val="Aptos Narrow"/>
        <family val="2"/>
        <charset val="238"/>
        <scheme val="minor"/>
      </rPr>
      <t xml:space="preserve"> Zahrnuty pouze náklady české strany uvedenena celková částka na realizaci projektu, nejen stavební náklady</t>
    </r>
  </si>
  <si>
    <t>CELKEM opraveno 43 mostů</t>
  </si>
  <si>
    <t xml:space="preserve">III/27014 </t>
  </si>
  <si>
    <t xml:space="preserve">III/26321 </t>
  </si>
  <si>
    <t>Rekonstrukce příhraničních komunikací a mostů po povodních 2010</t>
  </si>
  <si>
    <t>MMR MOSTY - REALIZACE 2011/2013</t>
  </si>
  <si>
    <t>III/2752 Vítkov</t>
  </si>
  <si>
    <t>III/ 0353, III/0357 Víska - Višňová - Poustka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</si>
</sst>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Aptos Narrow"/>
      <family val="2"/>
      <charset val="238"/>
      <scheme val="minor"/>
    </font>
    <font>
      <sz val="10"/>
      <name val="Arial CE"/>
      <charset val="238"/>
    </font>
    <font>
      <b/>
      <sz val="12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92">
    <xf numFmtId="0" fontId="0" fillId="0" borderId="0" xfId="0"/>
    <xf numFmtId="0" fontId="2" fillId="0" borderId="0" xfId="0" applyFont="1" applyAlignment="1">
      <alignment horizont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3" fontId="6" fillId="5" borderId="0" xfId="2" applyNumberFormat="1" applyFont="1" applyFill="1" applyAlignment="1">
      <alignment horizontal="center"/>
    </xf>
    <xf numFmtId="3" fontId="6" fillId="5" borderId="0" xfId="3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wrapText="1"/>
    </xf>
    <xf numFmtId="3" fontId="8" fillId="5" borderId="1" xfId="0" applyNumberFormat="1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6" fillId="4" borderId="1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3" fontId="4" fillId="3" borderId="1" xfId="1" applyNumberFormat="1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2" fillId="0" borderId="0" xfId="0" applyFont="1"/>
    <xf numFmtId="3" fontId="14" fillId="0" borderId="1" xfId="0" applyNumberFormat="1" applyFont="1" applyBorder="1" applyAlignment="1">
      <alignment horizontal="center"/>
    </xf>
    <xf numFmtId="3" fontId="15" fillId="4" borderId="1" xfId="0" applyNumberFormat="1" applyFont="1" applyFill="1" applyBorder="1" applyAlignment="1">
      <alignment horizontal="center"/>
    </xf>
    <xf numFmtId="3" fontId="16" fillId="3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3" fontId="18" fillId="3" borderId="1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3" fontId="6" fillId="4" borderId="11" xfId="3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wrapText="1"/>
    </xf>
    <xf numFmtId="3" fontId="6" fillId="4" borderId="7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3" fontId="8" fillId="0" borderId="2" xfId="3" applyNumberFormat="1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 wrapText="1"/>
    </xf>
    <xf numFmtId="3" fontId="8" fillId="5" borderId="2" xfId="3" applyNumberFormat="1" applyFont="1" applyFill="1" applyBorder="1" applyAlignment="1">
      <alignment horizontal="center" vertical="center" wrapText="1"/>
    </xf>
    <xf numFmtId="3" fontId="8" fillId="5" borderId="3" xfId="3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3" fontId="6" fillId="4" borderId="2" xfId="2" applyNumberFormat="1" applyFont="1" applyFill="1" applyBorder="1" applyAlignment="1">
      <alignment horizontal="center"/>
    </xf>
    <xf numFmtId="3" fontId="6" fillId="4" borderId="3" xfId="2" applyNumberFormat="1" applyFont="1" applyFill="1" applyBorder="1" applyAlignment="1">
      <alignment horizontal="center"/>
    </xf>
    <xf numFmtId="3" fontId="6" fillId="4" borderId="2" xfId="3" applyNumberFormat="1" applyFont="1" applyFill="1" applyBorder="1" applyAlignment="1">
      <alignment horizontal="left" vertical="center" wrapText="1"/>
    </xf>
    <xf numFmtId="3" fontId="6" fillId="4" borderId="3" xfId="3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6" fillId="4" borderId="2" xfId="2" applyNumberFormat="1" applyFont="1" applyFill="1" applyBorder="1" applyAlignment="1">
      <alignment horizontal="left"/>
    </xf>
    <xf numFmtId="3" fontId="6" fillId="4" borderId="9" xfId="2" applyNumberFormat="1" applyFont="1" applyFill="1" applyBorder="1" applyAlignment="1">
      <alignment horizontal="left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">
    <cellStyle name="Normální" xfId="0" builtinId="0"/>
    <cellStyle name="Normální 5" xfId="2" xr:uid="{14B6284E-B3AF-4034-BE20-17C16F6C4608}"/>
    <cellStyle name="normální_Neaut-2010" xfId="1" xr:uid="{1D85163C-A13A-40C2-82C8-F61F0697DEC7}"/>
    <cellStyle name="normální_Neaut-2011" xfId="3" xr:uid="{15991592-B51E-45C6-BC0F-C1DFD6019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25A4-7F20-453A-8F66-0690C3015258}">
  <dimension ref="A1:L29"/>
  <sheetViews>
    <sheetView tabSelected="1" workbookViewId="0">
      <selection activeCell="A9" sqref="A9:B9"/>
    </sheetView>
  </sheetViews>
  <sheetFormatPr defaultRowHeight="14.5" x14ac:dyDescent="0.35"/>
  <cols>
    <col min="1" max="1" width="16.26953125" customWidth="1"/>
    <col min="2" max="2" width="49.26953125" customWidth="1"/>
    <col min="3" max="3" width="16.54296875" customWidth="1"/>
    <col min="4" max="4" width="20.1796875" customWidth="1"/>
    <col min="5" max="5" width="12.81640625" customWidth="1"/>
    <col min="6" max="6" width="19.54296875" customWidth="1"/>
    <col min="7" max="7" width="13.26953125" customWidth="1"/>
    <col min="8" max="8" width="14.1796875" customWidth="1"/>
    <col min="9" max="9" width="13.54296875" bestFit="1" customWidth="1"/>
    <col min="11" max="11" width="11.453125" bestFit="1" customWidth="1"/>
    <col min="12" max="12" width="19.453125" customWidth="1"/>
    <col min="13" max="13" width="12.7265625" customWidth="1"/>
  </cols>
  <sheetData>
    <row r="1" spans="1:12" x14ac:dyDescent="0.35">
      <c r="A1" s="62" t="s">
        <v>33</v>
      </c>
      <c r="B1" s="62"/>
      <c r="C1" s="62"/>
      <c r="D1" s="62"/>
      <c r="E1" s="62"/>
      <c r="F1" s="1"/>
    </row>
    <row r="2" spans="1:12" x14ac:dyDescent="0.35">
      <c r="A2" s="64" t="s">
        <v>0</v>
      </c>
      <c r="B2" s="65"/>
      <c r="C2" s="2" t="s">
        <v>1</v>
      </c>
      <c r="D2" s="2" t="s">
        <v>2</v>
      </c>
      <c r="E2" s="2" t="s">
        <v>3</v>
      </c>
      <c r="F2" s="3"/>
    </row>
    <row r="3" spans="1:12" ht="16" x14ac:dyDescent="0.4">
      <c r="A3" s="68" t="s">
        <v>29</v>
      </c>
      <c r="B3" s="69"/>
      <c r="C3" s="42">
        <v>319284039</v>
      </c>
      <c r="D3" s="43">
        <v>158871134</v>
      </c>
      <c r="E3" s="44">
        <v>160412904</v>
      </c>
    </row>
    <row r="4" spans="1:12" ht="16" x14ac:dyDescent="0.4">
      <c r="A4" s="4"/>
      <c r="B4" s="5"/>
      <c r="C4" s="5"/>
      <c r="D4" s="6"/>
      <c r="E4" s="7"/>
      <c r="F4" s="8"/>
    </row>
    <row r="5" spans="1:12" ht="15" customHeight="1" x14ac:dyDescent="0.35">
      <c r="A5" s="63" t="s">
        <v>24</v>
      </c>
      <c r="B5" s="63"/>
      <c r="C5" s="63"/>
      <c r="D5" s="63"/>
      <c r="E5" s="63"/>
      <c r="F5" s="63"/>
      <c r="G5" s="63"/>
      <c r="H5" s="63"/>
    </row>
    <row r="6" spans="1:12" ht="29" x14ac:dyDescent="0.35">
      <c r="A6" s="64" t="s">
        <v>0</v>
      </c>
      <c r="B6" s="65"/>
      <c r="C6" s="2" t="s">
        <v>1</v>
      </c>
      <c r="D6" s="2" t="s">
        <v>2</v>
      </c>
      <c r="E6" s="2" t="s">
        <v>3</v>
      </c>
      <c r="F6" s="38" t="s">
        <v>4</v>
      </c>
      <c r="G6" s="39" t="s">
        <v>5</v>
      </c>
      <c r="H6" s="40" t="s">
        <v>6</v>
      </c>
    </row>
    <row r="7" spans="1:12" ht="15" customHeight="1" x14ac:dyDescent="0.35">
      <c r="A7" s="48" t="s">
        <v>26</v>
      </c>
      <c r="B7" s="49"/>
      <c r="C7" s="9">
        <v>315862766</v>
      </c>
      <c r="D7" s="10">
        <v>209577507</v>
      </c>
      <c r="E7" s="11">
        <v>106285258</v>
      </c>
      <c r="F7" s="12">
        <v>8384</v>
      </c>
      <c r="G7" s="13">
        <v>3</v>
      </c>
      <c r="H7" s="13">
        <v>967</v>
      </c>
      <c r="K7" s="14"/>
      <c r="L7" s="1"/>
    </row>
    <row r="8" spans="1:12" ht="15" customHeight="1" x14ac:dyDescent="0.35">
      <c r="A8" s="48" t="s">
        <v>27</v>
      </c>
      <c r="B8" s="49"/>
      <c r="C8" s="9">
        <v>340224417</v>
      </c>
      <c r="D8" s="10">
        <v>194583265</v>
      </c>
      <c r="E8" s="11">
        <v>145641152</v>
      </c>
      <c r="F8" s="12">
        <v>14518</v>
      </c>
      <c r="G8" s="13">
        <v>7</v>
      </c>
      <c r="H8" s="13">
        <v>1532</v>
      </c>
      <c r="K8" s="14"/>
      <c r="L8" s="1"/>
    </row>
    <row r="9" spans="1:12" ht="15" customHeight="1" x14ac:dyDescent="0.35">
      <c r="A9" s="48" t="s">
        <v>35</v>
      </c>
      <c r="B9" s="49"/>
      <c r="C9" s="9">
        <v>149917852.31999999</v>
      </c>
      <c r="D9" s="10">
        <v>80090632</v>
      </c>
      <c r="E9" s="11">
        <v>69827220.319999993</v>
      </c>
      <c r="F9" s="12">
        <v>5100</v>
      </c>
      <c r="G9" s="13">
        <v>5</v>
      </c>
      <c r="H9" s="13">
        <v>0</v>
      </c>
      <c r="K9" s="14"/>
      <c r="L9" s="1"/>
    </row>
    <row r="10" spans="1:12" ht="15" customHeight="1" x14ac:dyDescent="0.35">
      <c r="A10" s="50" t="s">
        <v>7</v>
      </c>
      <c r="B10" s="51"/>
      <c r="C10" s="15">
        <f>D10+E10</f>
        <v>177296593.25</v>
      </c>
      <c r="D10" s="11">
        <v>88920973</v>
      </c>
      <c r="E10" s="11">
        <v>88375620.25</v>
      </c>
      <c r="F10" s="16">
        <v>4580</v>
      </c>
      <c r="G10" s="17">
        <v>3</v>
      </c>
      <c r="H10" s="13">
        <v>864</v>
      </c>
      <c r="K10" s="14"/>
      <c r="L10" s="1"/>
    </row>
    <row r="11" spans="1:12" ht="15" customHeight="1" x14ac:dyDescent="0.35">
      <c r="A11" s="52" t="s">
        <v>8</v>
      </c>
      <c r="B11" s="53"/>
      <c r="C11" s="18">
        <v>16535823.439999999</v>
      </c>
      <c r="D11" s="18">
        <v>10854490</v>
      </c>
      <c r="E11" s="9">
        <v>5681333.4400000004</v>
      </c>
      <c r="F11" s="13">
        <v>164</v>
      </c>
      <c r="G11" s="13">
        <v>2</v>
      </c>
      <c r="H11" s="13">
        <v>106</v>
      </c>
      <c r="K11" s="14"/>
      <c r="L11" s="1"/>
    </row>
    <row r="12" spans="1:12" x14ac:dyDescent="0.35">
      <c r="A12" s="54" t="s">
        <v>34</v>
      </c>
      <c r="B12" s="55"/>
      <c r="C12" s="18">
        <v>92541468.730000004</v>
      </c>
      <c r="D12" s="18">
        <v>66790142</v>
      </c>
      <c r="E12" s="36">
        <v>25751326.73</v>
      </c>
      <c r="F12" s="13">
        <v>1234</v>
      </c>
      <c r="G12" s="13">
        <v>1</v>
      </c>
      <c r="H12" s="13">
        <v>763</v>
      </c>
      <c r="K12" s="14"/>
      <c r="L12" s="1"/>
    </row>
    <row r="13" spans="1:12" ht="16" x14ac:dyDescent="0.4">
      <c r="A13" s="56" t="s">
        <v>9</v>
      </c>
      <c r="B13" s="57"/>
      <c r="C13" s="19">
        <f t="shared" ref="C13:H13" si="0">SUM(C7:C12)</f>
        <v>1092378920.74</v>
      </c>
      <c r="D13" s="19">
        <f t="shared" si="0"/>
        <v>650817009</v>
      </c>
      <c r="E13" s="20">
        <f t="shared" si="0"/>
        <v>441561910.74000001</v>
      </c>
      <c r="F13" s="21">
        <f t="shared" si="0"/>
        <v>33980</v>
      </c>
      <c r="G13" s="21">
        <f t="shared" si="0"/>
        <v>21</v>
      </c>
      <c r="H13" s="21">
        <f t="shared" si="0"/>
        <v>4232</v>
      </c>
    </row>
    <row r="14" spans="1:12" x14ac:dyDescent="0.35">
      <c r="A14" s="22"/>
      <c r="B14" s="23"/>
      <c r="C14" s="23"/>
      <c r="D14" s="23"/>
      <c r="E14" s="24"/>
      <c r="F14" s="23"/>
    </row>
    <row r="15" spans="1:12" x14ac:dyDescent="0.35">
      <c r="A15" s="22"/>
      <c r="B15" s="23"/>
      <c r="C15" s="23"/>
      <c r="D15" s="23"/>
      <c r="E15" s="25"/>
      <c r="F15" s="14"/>
      <c r="G15" s="1"/>
      <c r="H15" s="3"/>
      <c r="I15" s="3"/>
      <c r="J15" s="14"/>
    </row>
    <row r="16" spans="1:12" ht="16" x14ac:dyDescent="0.4">
      <c r="A16" s="75" t="s">
        <v>25</v>
      </c>
      <c r="B16" s="76"/>
      <c r="C16" s="76"/>
      <c r="D16" s="76"/>
      <c r="E16" s="76"/>
      <c r="F16" s="77"/>
      <c r="G16" s="3"/>
      <c r="H16" s="3"/>
      <c r="I16" s="14"/>
    </row>
    <row r="17" spans="1:11" ht="18" customHeight="1" x14ac:dyDescent="0.35">
      <c r="A17" s="78" t="s">
        <v>10</v>
      </c>
      <c r="B17" s="79"/>
      <c r="C17" s="79"/>
      <c r="D17" s="79"/>
      <c r="E17" s="79"/>
      <c r="F17" s="80"/>
      <c r="G17" s="73" t="s">
        <v>13</v>
      </c>
      <c r="H17" s="74"/>
      <c r="I17" s="74"/>
      <c r="J17" s="74"/>
    </row>
    <row r="18" spans="1:11" ht="15" customHeight="1" x14ac:dyDescent="0.35">
      <c r="A18" s="64" t="s">
        <v>11</v>
      </c>
      <c r="B18" s="65"/>
      <c r="C18" s="2" t="s">
        <v>1</v>
      </c>
      <c r="D18" s="2" t="s">
        <v>12</v>
      </c>
      <c r="E18" s="2" t="s">
        <v>3</v>
      </c>
      <c r="F18" s="2"/>
      <c r="G18" s="73"/>
      <c r="H18" s="74"/>
      <c r="I18" s="74"/>
      <c r="J18" s="74"/>
    </row>
    <row r="19" spans="1:11" ht="15.75" customHeight="1" x14ac:dyDescent="0.35">
      <c r="A19" s="58" t="s">
        <v>14</v>
      </c>
      <c r="B19" s="59"/>
      <c r="C19" s="26">
        <v>40754027</v>
      </c>
      <c r="D19" s="26">
        <v>40754027</v>
      </c>
      <c r="E19" s="26">
        <v>0</v>
      </c>
      <c r="F19" s="26"/>
      <c r="G19" s="73"/>
      <c r="H19" s="74"/>
      <c r="I19" s="74"/>
      <c r="J19" s="74"/>
    </row>
    <row r="20" spans="1:11" ht="15" customHeight="1" x14ac:dyDescent="0.35">
      <c r="A20" s="70" t="s">
        <v>15</v>
      </c>
      <c r="B20" s="71"/>
      <c r="C20" s="71"/>
      <c r="D20" s="71"/>
      <c r="E20" s="71"/>
      <c r="F20" s="72"/>
      <c r="G20" s="81" t="s">
        <v>16</v>
      </c>
      <c r="H20" s="82"/>
      <c r="I20" s="82"/>
      <c r="J20" s="82"/>
    </row>
    <row r="21" spans="1:11" x14ac:dyDescent="0.35">
      <c r="A21" s="64" t="s">
        <v>17</v>
      </c>
      <c r="B21" s="65"/>
      <c r="C21" s="2" t="s">
        <v>1</v>
      </c>
      <c r="D21" s="2" t="s">
        <v>12</v>
      </c>
      <c r="E21" s="2" t="s">
        <v>3</v>
      </c>
      <c r="F21" s="41" t="s">
        <v>5</v>
      </c>
      <c r="G21" s="81"/>
      <c r="H21" s="82"/>
      <c r="I21" s="82"/>
      <c r="J21" s="82"/>
    </row>
    <row r="22" spans="1:11" ht="16" x14ac:dyDescent="0.4">
      <c r="A22" s="83" t="s">
        <v>18</v>
      </c>
      <c r="B22" s="84"/>
      <c r="C22" s="19">
        <v>32116595</v>
      </c>
      <c r="D22" s="19">
        <v>32116595</v>
      </c>
      <c r="E22" s="20">
        <v>0</v>
      </c>
      <c r="F22" s="37">
        <v>7</v>
      </c>
      <c r="G22" s="81"/>
      <c r="H22" s="82"/>
      <c r="I22" s="82"/>
      <c r="J22" s="82"/>
    </row>
    <row r="23" spans="1:11" ht="16" x14ac:dyDescent="0.4">
      <c r="A23" s="22"/>
      <c r="B23" s="27"/>
      <c r="C23" s="23"/>
      <c r="D23" s="23"/>
      <c r="E23" s="25"/>
    </row>
    <row r="24" spans="1:11" x14ac:dyDescent="0.35">
      <c r="A24" s="88" t="s">
        <v>19</v>
      </c>
      <c r="B24" s="89"/>
      <c r="C24" s="89"/>
      <c r="D24" s="89"/>
      <c r="E24" s="89"/>
      <c r="F24" s="89"/>
      <c r="G24" s="89"/>
      <c r="H24" s="90"/>
    </row>
    <row r="25" spans="1:11" ht="29" x14ac:dyDescent="0.35">
      <c r="A25" s="64" t="s">
        <v>0</v>
      </c>
      <c r="B25" s="65"/>
      <c r="C25" s="2" t="s">
        <v>1</v>
      </c>
      <c r="D25" s="28" t="s">
        <v>20</v>
      </c>
      <c r="E25" s="2" t="s">
        <v>21</v>
      </c>
      <c r="F25" s="29" t="s">
        <v>23</v>
      </c>
      <c r="G25" s="29" t="s">
        <v>22</v>
      </c>
      <c r="H25" s="29" t="s">
        <v>5</v>
      </c>
      <c r="J25" s="35"/>
    </row>
    <row r="26" spans="1:11" ht="15" customHeight="1" x14ac:dyDescent="0.35">
      <c r="A26" s="34" t="s">
        <v>30</v>
      </c>
      <c r="B26" s="60" t="s">
        <v>32</v>
      </c>
      <c r="C26" s="91">
        <v>1671427.65</v>
      </c>
      <c r="D26" s="91">
        <f>C26*0.85</f>
        <v>1420713.5024999999</v>
      </c>
      <c r="E26" s="45">
        <f>C26*0.1</f>
        <v>167142.76500000001</v>
      </c>
      <c r="F26" s="85">
        <f>C26*0.05</f>
        <v>83571.382500000007</v>
      </c>
      <c r="G26" s="18">
        <v>2344</v>
      </c>
      <c r="H26" s="46">
        <v>1</v>
      </c>
      <c r="I26" s="66" t="s">
        <v>28</v>
      </c>
      <c r="J26" s="67"/>
      <c r="K26" s="67"/>
    </row>
    <row r="27" spans="1:11" ht="14.25" customHeight="1" x14ac:dyDescent="0.35">
      <c r="A27" s="34" t="s">
        <v>31</v>
      </c>
      <c r="B27" s="61"/>
      <c r="C27" s="91"/>
      <c r="D27" s="91"/>
      <c r="E27" s="45"/>
      <c r="F27" s="86"/>
      <c r="G27" s="18">
        <v>4450</v>
      </c>
      <c r="H27" s="47"/>
      <c r="I27" s="66"/>
      <c r="J27" s="67"/>
      <c r="K27" s="67"/>
    </row>
    <row r="28" spans="1:11" ht="16" x14ac:dyDescent="0.4">
      <c r="A28" s="87" t="s">
        <v>9</v>
      </c>
      <c r="B28" s="87"/>
      <c r="C28" s="30">
        <f>SUM(C26:C26)</f>
        <v>1671427.65</v>
      </c>
      <c r="D28" s="30">
        <f>SUM(D26:D26)</f>
        <v>1420713.5024999999</v>
      </c>
      <c r="E28" s="31">
        <f>SUM(E26:E26)</f>
        <v>167142.76500000001</v>
      </c>
      <c r="F28" s="32">
        <f>SUM(F26)</f>
        <v>83571.382500000007</v>
      </c>
      <c r="G28" s="21">
        <v>6794</v>
      </c>
      <c r="H28" s="33">
        <v>1</v>
      </c>
      <c r="I28" s="66"/>
      <c r="J28" s="67"/>
      <c r="K28" s="67"/>
    </row>
    <row r="29" spans="1:11" x14ac:dyDescent="0.35">
      <c r="A29" s="22"/>
      <c r="B29" s="23"/>
      <c r="C29" s="23"/>
      <c r="D29" s="23"/>
      <c r="E29" s="25"/>
      <c r="F29" s="23"/>
    </row>
  </sheetData>
  <mergeCells count="31">
    <mergeCell ref="I26:K28"/>
    <mergeCell ref="A3:B3"/>
    <mergeCell ref="A20:F20"/>
    <mergeCell ref="G17:J19"/>
    <mergeCell ref="A16:F16"/>
    <mergeCell ref="A17:F17"/>
    <mergeCell ref="A18:B18"/>
    <mergeCell ref="G20:J22"/>
    <mergeCell ref="A21:B21"/>
    <mergeCell ref="A22:B22"/>
    <mergeCell ref="F26:F27"/>
    <mergeCell ref="A28:B28"/>
    <mergeCell ref="A25:B25"/>
    <mergeCell ref="A24:H24"/>
    <mergeCell ref="C26:C27"/>
    <mergeCell ref="D26:D27"/>
    <mergeCell ref="A1:E1"/>
    <mergeCell ref="A5:H5"/>
    <mergeCell ref="A6:B6"/>
    <mergeCell ref="A7:B7"/>
    <mergeCell ref="A8:B8"/>
    <mergeCell ref="A2:B2"/>
    <mergeCell ref="E26:E27"/>
    <mergeCell ref="H26:H27"/>
    <mergeCell ref="A9:B9"/>
    <mergeCell ref="A10:B10"/>
    <mergeCell ref="A11:B11"/>
    <mergeCell ref="A12:B12"/>
    <mergeCell ref="A13:B13"/>
    <mergeCell ref="A19:B19"/>
    <mergeCell ref="B26:B27"/>
  </mergeCells>
  <pageMargins left="0.25" right="0.1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Rozmanová</dc:creator>
  <cp:lastModifiedBy>Trdla Filip</cp:lastModifiedBy>
  <cp:lastPrinted>2025-08-04T11:00:16Z</cp:lastPrinted>
  <dcterms:created xsi:type="dcterms:W3CDTF">2025-08-04T08:46:11Z</dcterms:created>
  <dcterms:modified xsi:type="dcterms:W3CDTF">2025-08-05T12:49:45Z</dcterms:modified>
</cp:coreProperties>
</file>